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1-Régime mensuel" sheetId="1" r:id="rId1"/>
    <sheet name="2-Tous régimes" sheetId="2" r:id="rId2"/>
    <sheet name="Facteurs CDI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<sst xmlns="http://schemas.openxmlformats.org/spreadsheetml/2006/main" count="58" uniqueCount="33">
  <si>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Mesure concernée</t>
  </si>
  <si>
    <t>Description</t>
  </si>
  <si>
    <t>Allocations familiales</t>
  </si>
  <si>
    <t>Majorations d'âge</t>
  </si>
  <si>
    <t>Allocation de rentrée scolaire</t>
  </si>
  <si>
    <t>Allocations familiales - âge limite</t>
  </si>
  <si>
    <t>Allocations familiales - conditions d'études</t>
  </si>
  <si>
    <t>Assouplissement des conditions d'octroi relatives aux études suivies par les bénéficiaires d'allocations familiales</t>
  </si>
  <si>
    <t>Allocation spéciale supplémentaire - montant</t>
  </si>
  <si>
    <t>Allocation spéciale supplémentaire - âge limite</t>
  </si>
  <si>
    <t xml:space="preserve">Prescription </t>
  </si>
  <si>
    <t>Uniformisation du délai de prescription à 1 an pour toutes les prestations</t>
  </si>
  <si>
    <t>Frais liés au changement de dénomination</t>
  </si>
  <si>
    <t>Dénomination "Caisse pour l'avenir des enfants"</t>
  </si>
  <si>
    <t xml:space="preserve">Augmentation du montant de l'allocation spéciale supplémentaire à €200 </t>
  </si>
  <si>
    <t>Abaissement de l'âge limite pour bénéficier des allocations familiales de 27 à 24 ans</t>
  </si>
  <si>
    <t>Abaissement de l'âge limite pour bénéficier de l'allocation spéciale supplémentaire à 18 ans</t>
  </si>
  <si>
    <t>Définition du membre de famille</t>
  </si>
  <si>
    <t>Augmentation des montants des majorations d'âge à €20 (àpd 6ans) resp. à €50 (àpd 12 ans)</t>
  </si>
  <si>
    <t>Introduction d'un montant unique de €265 par enfant pour les nouveaux bénéficiaires et statu quo pour les anciens bénéficiaires (système dual)</t>
  </si>
  <si>
    <t>Introduction de montants uniques par enfant de l'allocation de rentrée scolaire due à €115 (àpd 6 ans) resp. €235 (àpd 12ans)</t>
  </si>
  <si>
    <t>Total</t>
  </si>
  <si>
    <t>Base</t>
  </si>
  <si>
    <t>Majorations</t>
  </si>
  <si>
    <t>Boni</t>
  </si>
  <si>
    <t>Rentrée</t>
  </si>
  <si>
    <t>Facteur CDI</t>
  </si>
  <si>
    <t>n/a</t>
  </si>
  <si>
    <t>CDI</t>
  </si>
  <si>
    <t>Paiements mensuels</t>
  </si>
  <si>
    <t>Facteur muliplicateur</t>
  </si>
  <si>
    <t>Handicaps</t>
  </si>
  <si>
    <t>Année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</si>
</sst>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3" fontId="0" fillId="0" borderId="0" xfId="42" applyFont="1" applyAlignment="1">
      <alignment vertical="top"/>
    </xf>
    <xf numFmtId="43" fontId="0" fillId="0" borderId="0" xfId="0" applyNumberForma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164" fontId="0" fillId="0" borderId="10" xfId="42" applyNumberFormat="1" applyFont="1" applyBorder="1" applyAlignment="1">
      <alignment vertical="top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top"/>
    </xf>
    <xf numFmtId="164" fontId="0" fillId="0" borderId="10" xfId="42" applyNumberFormat="1" applyFont="1" applyBorder="1" applyAlignment="1">
      <alignment/>
    </xf>
    <xf numFmtId="44" fontId="0" fillId="0" borderId="10" xfId="44" applyFont="1" applyBorder="1" applyAlignment="1">
      <alignment/>
    </xf>
    <xf numFmtId="43" fontId="0" fillId="0" borderId="10" xfId="42" applyFont="1" applyBorder="1" applyAlignment="1">
      <alignment horizontal="center"/>
    </xf>
    <xf numFmtId="44" fontId="38" fillId="0" borderId="10" xfId="44" applyFont="1" applyBorder="1" applyAlignment="1">
      <alignment/>
    </xf>
    <xf numFmtId="43" fontId="37" fillId="0" borderId="0" xfId="42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00390625" style="0" bestFit="1" customWidth="1"/>
    <col min="2" max="2" width="18.00390625" style="1" bestFit="1" customWidth="1"/>
    <col min="3" max="3" width="34.57421875" style="1" bestFit="1" customWidth="1"/>
    <col min="4" max="14" width="13.140625" style="0" bestFit="1" customWidth="1"/>
    <col min="15" max="16" width="15.7109375" style="0" bestFit="1" customWidth="1"/>
  </cols>
  <sheetData>
    <row r="1" spans="4:14" ht="14.25"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4:14" ht="14.25"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spans="2:14" s="2" customFormat="1" ht="24" customHeight="1">
      <c r="B4" s="7" t="s">
        <v>0</v>
      </c>
      <c r="C4" s="7" t="s">
        <v>1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  <c r="I4" s="7">
        <v>2021</v>
      </c>
      <c r="J4" s="7">
        <v>2022</v>
      </c>
      <c r="K4" s="7">
        <v>2023</v>
      </c>
      <c r="L4" s="7">
        <v>2024</v>
      </c>
      <c r="M4" s="7">
        <v>2025</v>
      </c>
      <c r="N4" s="7">
        <v>2026</v>
      </c>
    </row>
    <row r="5" spans="1:16" s="3" customFormat="1" ht="57">
      <c r="A5" s="3">
        <v>1</v>
      </c>
      <c r="B5" s="8" t="s">
        <v>2</v>
      </c>
      <c r="C5" s="8" t="s">
        <v>19</v>
      </c>
      <c r="D5" s="10">
        <v>-6279616.90715189</v>
      </c>
      <c r="E5" s="10">
        <v>-13827702.2084814</v>
      </c>
      <c r="F5" s="10">
        <v>-21394814.5357235</v>
      </c>
      <c r="G5" s="10">
        <v>-28981239.294267</v>
      </c>
      <c r="H5" s="10">
        <v>-36587266.1705814</v>
      </c>
      <c r="I5" s="10">
        <v>-41580260.2052754</v>
      </c>
      <c r="J5" s="10">
        <v>-46593448.8317498</v>
      </c>
      <c r="K5" s="10">
        <v>-51627134.9688815</v>
      </c>
      <c r="L5" s="10">
        <v>-56681626.0793303</v>
      </c>
      <c r="M5" s="10">
        <v>-61757234.2376959</v>
      </c>
      <c r="N5" s="10">
        <v>-66854276.199697</v>
      </c>
      <c r="O5" s="5"/>
      <c r="P5" s="5"/>
    </row>
    <row r="6" spans="1:16" s="3" customFormat="1" ht="42.75">
      <c r="A6" s="3">
        <v>2</v>
      </c>
      <c r="B6" s="8" t="s">
        <v>3</v>
      </c>
      <c r="C6" s="8" t="s">
        <v>18</v>
      </c>
      <c r="D6" s="10">
        <v>3978165</v>
      </c>
      <c r="E6" s="10">
        <v>3978165</v>
      </c>
      <c r="F6" s="10">
        <v>3978165</v>
      </c>
      <c r="G6" s="10">
        <v>3978165</v>
      </c>
      <c r="H6" s="10">
        <v>3978165</v>
      </c>
      <c r="I6" s="10">
        <v>3978165</v>
      </c>
      <c r="J6" s="10">
        <v>3978165</v>
      </c>
      <c r="K6" s="10">
        <v>3978165</v>
      </c>
      <c r="L6" s="10">
        <v>3978165</v>
      </c>
      <c r="M6" s="10">
        <v>3978165</v>
      </c>
      <c r="N6" s="10">
        <v>3978165</v>
      </c>
      <c r="O6" s="5"/>
      <c r="P6" s="5"/>
    </row>
    <row r="7" spans="1:16" s="3" customFormat="1" ht="57">
      <c r="A7" s="3">
        <v>3</v>
      </c>
      <c r="B7" s="8" t="s">
        <v>4</v>
      </c>
      <c r="C7" s="8" t="s">
        <v>20</v>
      </c>
      <c r="D7" s="10">
        <v>-5388468.61</v>
      </c>
      <c r="E7" s="10">
        <v>-5388468.61</v>
      </c>
      <c r="F7" s="10">
        <v>-5388468.61</v>
      </c>
      <c r="G7" s="10">
        <v>-5388468.61</v>
      </c>
      <c r="H7" s="10">
        <v>-5388468.61</v>
      </c>
      <c r="I7" s="10">
        <v>-5388468.61</v>
      </c>
      <c r="J7" s="10">
        <v>-5388468.61</v>
      </c>
      <c r="K7" s="10">
        <v>-5388468.61</v>
      </c>
      <c r="L7" s="10">
        <v>-5388468.61</v>
      </c>
      <c r="M7" s="10">
        <v>-5388468.61</v>
      </c>
      <c r="N7" s="10">
        <v>-5388468.61</v>
      </c>
      <c r="O7" s="5"/>
      <c r="P7" s="5"/>
    </row>
    <row r="8" spans="1:14" s="3" customFormat="1" ht="42.75">
      <c r="A8" s="3">
        <v>4</v>
      </c>
      <c r="B8" s="8" t="s">
        <v>5</v>
      </c>
      <c r="C8" s="8" t="s">
        <v>15</v>
      </c>
      <c r="D8" s="10">
        <v>-840000</v>
      </c>
      <c r="E8" s="10">
        <v>-840000</v>
      </c>
      <c r="F8" s="10">
        <v>-840000</v>
      </c>
      <c r="G8" s="10">
        <v>-840000</v>
      </c>
      <c r="H8" s="10">
        <v>-840000</v>
      </c>
      <c r="I8" s="10">
        <v>-840000</v>
      </c>
      <c r="J8" s="10">
        <v>-840000</v>
      </c>
      <c r="K8" s="10">
        <v>-840000</v>
      </c>
      <c r="L8" s="10">
        <v>-840000</v>
      </c>
      <c r="M8" s="10">
        <v>-840000</v>
      </c>
      <c r="N8" s="10">
        <v>-840000</v>
      </c>
    </row>
    <row r="9" spans="1:14" s="3" customFormat="1" ht="42.75">
      <c r="A9" s="3">
        <v>5</v>
      </c>
      <c r="B9" s="8" t="s">
        <v>6</v>
      </c>
      <c r="C9" s="8" t="s">
        <v>7</v>
      </c>
      <c r="D9" s="10">
        <v>1175277</v>
      </c>
      <c r="E9" s="10">
        <v>1175277</v>
      </c>
      <c r="F9" s="10">
        <v>1175277</v>
      </c>
      <c r="G9" s="10">
        <v>1175277</v>
      </c>
      <c r="H9" s="10">
        <v>1175277</v>
      </c>
      <c r="I9" s="10">
        <v>1175277</v>
      </c>
      <c r="J9" s="10">
        <v>1175277</v>
      </c>
      <c r="K9" s="10">
        <v>1175277</v>
      </c>
      <c r="L9" s="10">
        <v>1175277</v>
      </c>
      <c r="M9" s="10">
        <v>1175277</v>
      </c>
      <c r="N9" s="10">
        <v>1175277</v>
      </c>
    </row>
    <row r="10" spans="1:14" s="3" customFormat="1" ht="42.75">
      <c r="A10" s="3">
        <v>6</v>
      </c>
      <c r="B10" s="8" t="s">
        <v>8</v>
      </c>
      <c r="C10" s="8" t="s">
        <v>14</v>
      </c>
      <c r="D10" s="10">
        <v>353000</v>
      </c>
      <c r="E10" s="10">
        <v>353000</v>
      </c>
      <c r="F10" s="10">
        <v>353000</v>
      </c>
      <c r="G10" s="10">
        <v>353000</v>
      </c>
      <c r="H10" s="10">
        <v>353000</v>
      </c>
      <c r="I10" s="10">
        <v>353000</v>
      </c>
      <c r="J10" s="10">
        <v>353000</v>
      </c>
      <c r="K10" s="10">
        <v>353000</v>
      </c>
      <c r="L10" s="10">
        <v>353000</v>
      </c>
      <c r="M10" s="10">
        <v>353000</v>
      </c>
      <c r="N10" s="10">
        <v>353000</v>
      </c>
    </row>
    <row r="11" spans="1:14" s="3" customFormat="1" ht="42.75">
      <c r="A11" s="3">
        <v>7</v>
      </c>
      <c r="B11" s="8" t="s">
        <v>9</v>
      </c>
      <c r="C11" s="8" t="s">
        <v>16</v>
      </c>
      <c r="D11" s="10">
        <v>-668000</v>
      </c>
      <c r="E11" s="10">
        <v>-668000</v>
      </c>
      <c r="F11" s="10">
        <v>-668000</v>
      </c>
      <c r="G11" s="10">
        <v>-668000</v>
      </c>
      <c r="H11" s="10">
        <v>-668000</v>
      </c>
      <c r="I11" s="10">
        <v>-668000</v>
      </c>
      <c r="J11" s="10">
        <v>-668000</v>
      </c>
      <c r="K11" s="10">
        <v>-668000</v>
      </c>
      <c r="L11" s="10">
        <v>-668000</v>
      </c>
      <c r="M11" s="10">
        <v>-668000</v>
      </c>
      <c r="N11" s="10">
        <v>-668000</v>
      </c>
    </row>
    <row r="12" spans="1:14" s="3" customFormat="1" ht="28.5">
      <c r="A12" s="3">
        <v>8</v>
      </c>
      <c r="B12" s="8" t="s">
        <v>10</v>
      </c>
      <c r="C12" s="8" t="s">
        <v>11</v>
      </c>
      <c r="D12" s="10">
        <v>-3000000</v>
      </c>
      <c r="E12" s="10">
        <v>-3000000</v>
      </c>
      <c r="F12" s="10">
        <v>-3000000</v>
      </c>
      <c r="G12" s="10">
        <v>-3000000</v>
      </c>
      <c r="H12" s="10">
        <v>-3000000</v>
      </c>
      <c r="I12" s="10">
        <v>-3000000</v>
      </c>
      <c r="J12" s="10">
        <v>-3000000</v>
      </c>
      <c r="K12" s="10">
        <v>-3000000</v>
      </c>
      <c r="L12" s="10">
        <v>-3000000</v>
      </c>
      <c r="M12" s="10">
        <v>-3000000</v>
      </c>
      <c r="N12" s="10">
        <v>-3000000</v>
      </c>
    </row>
    <row r="13" spans="1:14" s="3" customFormat="1" ht="28.5">
      <c r="A13" s="3">
        <v>9</v>
      </c>
      <c r="B13" s="8" t="s">
        <v>17</v>
      </c>
      <c r="C13" s="8"/>
      <c r="D13" s="10">
        <v>-3000000</v>
      </c>
      <c r="E13" s="10">
        <v>-3000000</v>
      </c>
      <c r="F13" s="10">
        <v>-3000000</v>
      </c>
      <c r="G13" s="10">
        <v>-3000000</v>
      </c>
      <c r="H13" s="10">
        <v>-3000000</v>
      </c>
      <c r="I13" s="10">
        <v>-3000000</v>
      </c>
      <c r="J13" s="10">
        <v>-3000000</v>
      </c>
      <c r="K13" s="10">
        <v>-3000000</v>
      </c>
      <c r="L13" s="10">
        <v>-3000000</v>
      </c>
      <c r="M13" s="10">
        <v>-3000000</v>
      </c>
      <c r="N13" s="10">
        <v>-3000000</v>
      </c>
    </row>
    <row r="14" spans="1:14" s="3" customFormat="1" ht="42.75">
      <c r="A14" s="3">
        <v>10</v>
      </c>
      <c r="B14" s="8" t="s">
        <v>13</v>
      </c>
      <c r="C14" s="8" t="s">
        <v>12</v>
      </c>
      <c r="D14" s="10">
        <v>75000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s="3" customFormat="1" ht="28.5" customHeight="1">
      <c r="B15" s="11" t="s">
        <v>21</v>
      </c>
      <c r="C15" s="11"/>
      <c r="D15" s="12">
        <f>SUM(D5:D14)</f>
        <v>-13594643.51715189</v>
      </c>
      <c r="E15" s="12">
        <f aca="true" t="shared" si="0" ref="E15:N15">SUM(E5:E14)</f>
        <v>-21217728.8184814</v>
      </c>
      <c r="F15" s="12">
        <f t="shared" si="0"/>
        <v>-28784841.1457235</v>
      </c>
      <c r="G15" s="12">
        <f t="shared" si="0"/>
        <v>-36371265.904267</v>
      </c>
      <c r="H15" s="12">
        <f t="shared" si="0"/>
        <v>-43977292.7805814</v>
      </c>
      <c r="I15" s="12">
        <f t="shared" si="0"/>
        <v>-48970286.8152754</v>
      </c>
      <c r="J15" s="12">
        <f t="shared" si="0"/>
        <v>-53983475.441749796</v>
      </c>
      <c r="K15" s="12">
        <f t="shared" si="0"/>
        <v>-59017161.5788815</v>
      </c>
      <c r="L15" s="12">
        <f t="shared" si="0"/>
        <v>-64071652.6893303</v>
      </c>
      <c r="M15" s="12">
        <f t="shared" si="0"/>
        <v>-69147260.8476959</v>
      </c>
      <c r="N15" s="12">
        <f t="shared" si="0"/>
        <v>-74244302.809697</v>
      </c>
    </row>
    <row r="16" spans="2:3" s="3" customFormat="1" ht="14.25">
      <c r="B16" s="4"/>
      <c r="C16" s="4"/>
    </row>
    <row r="17" spans="2:3" s="3" customFormat="1" ht="14.25">
      <c r="B17" s="4"/>
      <c r="C17" s="4"/>
    </row>
    <row r="18" spans="2:3" s="3" customFormat="1" ht="14.25">
      <c r="B18" s="4"/>
      <c r="C18" s="4"/>
    </row>
    <row r="19" spans="2:3" s="3" customFormat="1" ht="14.25">
      <c r="B19" s="4"/>
      <c r="C19" s="4"/>
    </row>
    <row r="20" spans="2:3" s="3" customFormat="1" ht="14.25">
      <c r="B20" s="4"/>
      <c r="C20" s="4"/>
    </row>
    <row r="21" spans="2:3" s="3" customFormat="1" ht="14.25">
      <c r="B21" s="4"/>
      <c r="C21" s="4"/>
    </row>
    <row r="22" spans="2:3" s="3" customFormat="1" ht="14.25">
      <c r="B22" s="4"/>
      <c r="C22" s="4"/>
    </row>
    <row r="23" spans="2:3" s="3" customFormat="1" ht="14.25">
      <c r="B23" s="4"/>
      <c r="C23" s="4"/>
    </row>
    <row r="24" spans="2:3" s="3" customFormat="1" ht="14.25">
      <c r="B24" s="4"/>
      <c r="C24" s="4"/>
    </row>
    <row r="25" spans="2:3" s="3" customFormat="1" ht="14.25">
      <c r="B25" s="4"/>
      <c r="C25" s="4"/>
    </row>
    <row r="26" spans="2:3" s="3" customFormat="1" ht="14.25">
      <c r="B26" s="4"/>
      <c r="C26" s="4"/>
    </row>
    <row r="27" spans="2:3" s="3" customFormat="1" ht="14.25">
      <c r="B27" s="4"/>
      <c r="C27" s="4"/>
    </row>
    <row r="28" spans="2:3" s="3" customFormat="1" ht="14.25">
      <c r="B28" s="4"/>
      <c r="C28" s="4"/>
    </row>
    <row r="29" spans="2:3" s="3" customFormat="1" ht="14.25">
      <c r="B29" s="4"/>
      <c r="C29" s="4"/>
    </row>
    <row r="30" spans="2:3" s="3" customFormat="1" ht="14.25">
      <c r="B30" s="4"/>
      <c r="C30" s="4"/>
    </row>
    <row r="31" spans="2:3" s="3" customFormat="1" ht="14.25">
      <c r="B31" s="4"/>
      <c r="C31" s="4"/>
    </row>
    <row r="32" spans="2:3" s="3" customFormat="1" ht="14.25">
      <c r="B32" s="4"/>
      <c r="C32" s="4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3.00390625" style="0" bestFit="1" customWidth="1"/>
    <col min="2" max="2" width="18.00390625" style="1" bestFit="1" customWidth="1"/>
    <col min="3" max="3" width="34.57421875" style="1" bestFit="1" customWidth="1"/>
    <col min="4" max="14" width="13.140625" style="0" bestFit="1" customWidth="1"/>
    <col min="15" max="15" width="4.140625" style="0" customWidth="1"/>
    <col min="16" max="16" width="15.7109375" style="0" bestFit="1" customWidth="1"/>
  </cols>
  <sheetData>
    <row r="1" spans="4:14" ht="14.25"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4:14" ht="14.25"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spans="2:16" s="2" customFormat="1" ht="24" customHeight="1">
      <c r="B4" s="7" t="s">
        <v>0</v>
      </c>
      <c r="C4" s="7" t="s">
        <v>1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  <c r="I4" s="7">
        <v>2021</v>
      </c>
      <c r="J4" s="7">
        <v>2022</v>
      </c>
      <c r="K4" s="7">
        <v>2023</v>
      </c>
      <c r="L4" s="7">
        <v>2024</v>
      </c>
      <c r="M4" s="7">
        <v>2025</v>
      </c>
      <c r="N4" s="7">
        <v>2026</v>
      </c>
      <c r="P4" s="13" t="s">
        <v>26</v>
      </c>
    </row>
    <row r="5" spans="1:16" s="3" customFormat="1" ht="57">
      <c r="A5" s="3">
        <v>1</v>
      </c>
      <c r="B5" s="8" t="s">
        <v>2</v>
      </c>
      <c r="C5" s="8" t="s">
        <v>19</v>
      </c>
      <c r="D5" s="10">
        <f>'1-Régime mensuel'!D5*1.18</f>
        <v>-7409947.95043923</v>
      </c>
      <c r="E5" s="10">
        <f>'1-Régime mensuel'!E5*1.18</f>
        <v>-16316688.606008051</v>
      </c>
      <c r="F5" s="10">
        <f>'1-Régime mensuel'!F5*1.18</f>
        <v>-25245881.15215373</v>
      </c>
      <c r="G5" s="10">
        <f>'1-Régime mensuel'!G5*1.18</f>
        <v>-34197862.36723506</v>
      </c>
      <c r="H5" s="10">
        <f>'1-Régime mensuel'!H5*1.18</f>
        <v>-43172974.08128605</v>
      </c>
      <c r="I5" s="10">
        <f>'1-Régime mensuel'!I5*1.18</f>
        <v>-49064707.04222497</v>
      </c>
      <c r="J5" s="10">
        <f>'1-Régime mensuel'!J5*1.18</f>
        <v>-54980269.62146476</v>
      </c>
      <c r="K5" s="10">
        <f>'1-Régime mensuel'!K5*1.18</f>
        <v>-60920019.26328017</v>
      </c>
      <c r="L5" s="10">
        <f>'1-Régime mensuel'!L5*1.18</f>
        <v>-66884318.77360976</v>
      </c>
      <c r="M5" s="10">
        <f>'1-Régime mensuel'!M5*1.18</f>
        <v>-72873536.40048116</v>
      </c>
      <c r="N5" s="10">
        <f>'1-Régime mensuel'!N5*1.18</f>
        <v>-78888045.91564246</v>
      </c>
      <c r="O5" s="5"/>
      <c r="P5" s="19">
        <v>1.18</v>
      </c>
    </row>
    <row r="6" spans="1:16" s="3" customFormat="1" ht="42.75">
      <c r="A6" s="3">
        <v>2</v>
      </c>
      <c r="B6" s="8" t="s">
        <v>3</v>
      </c>
      <c r="C6" s="8" t="s">
        <v>18</v>
      </c>
      <c r="D6" s="10">
        <f>'1-Régime mensuel'!D6*1.15</f>
        <v>4574889.75</v>
      </c>
      <c r="E6" s="10">
        <f>'1-Régime mensuel'!E6*1.15</f>
        <v>4574889.75</v>
      </c>
      <c r="F6" s="10">
        <f>'1-Régime mensuel'!F6*1.15</f>
        <v>4574889.75</v>
      </c>
      <c r="G6" s="10">
        <f>'1-Régime mensuel'!G6*1.15</f>
        <v>4574889.75</v>
      </c>
      <c r="H6" s="10">
        <f>'1-Régime mensuel'!H6*1.15</f>
        <v>4574889.75</v>
      </c>
      <c r="I6" s="10">
        <f>'1-Régime mensuel'!I6*1.15</f>
        <v>4574889.75</v>
      </c>
      <c r="J6" s="10">
        <f>'1-Régime mensuel'!J6*1.15</f>
        <v>4574889.75</v>
      </c>
      <c r="K6" s="10">
        <f>'1-Régime mensuel'!K6*1.15</f>
        <v>4574889.75</v>
      </c>
      <c r="L6" s="10">
        <f>'1-Régime mensuel'!L6*1.15</f>
        <v>4574889.75</v>
      </c>
      <c r="M6" s="10">
        <f>'1-Régime mensuel'!M6*1.15</f>
        <v>4574889.75</v>
      </c>
      <c r="N6" s="10">
        <f>'1-Régime mensuel'!N6*1.15</f>
        <v>4574889.75</v>
      </c>
      <c r="O6" s="5"/>
      <c r="P6" s="19">
        <v>1.15</v>
      </c>
    </row>
    <row r="7" spans="1:16" s="3" customFormat="1" ht="57">
      <c r="A7" s="3">
        <v>3</v>
      </c>
      <c r="B7" s="8" t="s">
        <v>4</v>
      </c>
      <c r="C7" s="8" t="s">
        <v>20</v>
      </c>
      <c r="D7" s="10">
        <f>'1-Régime mensuel'!D7*1.18</f>
        <v>-6358392.9598</v>
      </c>
      <c r="E7" s="10">
        <f>'1-Régime mensuel'!E7*1.18</f>
        <v>-6358392.9598</v>
      </c>
      <c r="F7" s="10">
        <f>'1-Régime mensuel'!F7*1.18</f>
        <v>-6358392.9598</v>
      </c>
      <c r="G7" s="10">
        <f>'1-Régime mensuel'!G7*1.18</f>
        <v>-6358392.9598</v>
      </c>
      <c r="H7" s="10">
        <f>'1-Régime mensuel'!H7*1.18</f>
        <v>-6358392.9598</v>
      </c>
      <c r="I7" s="10">
        <f>'1-Régime mensuel'!I7*1.18</f>
        <v>-6358392.9598</v>
      </c>
      <c r="J7" s="10">
        <f>'1-Régime mensuel'!J7*1.18</f>
        <v>-6358392.9598</v>
      </c>
      <c r="K7" s="10">
        <f>'1-Régime mensuel'!K7*1.18</f>
        <v>-6358392.9598</v>
      </c>
      <c r="L7" s="10">
        <f>'1-Régime mensuel'!L7*1.18</f>
        <v>-6358392.9598</v>
      </c>
      <c r="M7" s="10">
        <f>'1-Régime mensuel'!M7*1.18</f>
        <v>-6358392.9598</v>
      </c>
      <c r="N7" s="10">
        <f>'1-Régime mensuel'!N7*1.18</f>
        <v>-6358392.9598</v>
      </c>
      <c r="O7" s="5"/>
      <c r="P7" s="19">
        <v>1.18</v>
      </c>
    </row>
    <row r="8" spans="1:16" s="3" customFormat="1" ht="42.75">
      <c r="A8" s="3">
        <v>4</v>
      </c>
      <c r="B8" s="8" t="s">
        <v>5</v>
      </c>
      <c r="C8" s="8" t="s">
        <v>15</v>
      </c>
      <c r="D8" s="10">
        <f>'1-Régime mensuel'!D8*1.18</f>
        <v>-991200</v>
      </c>
      <c r="E8" s="10">
        <f>'1-Régime mensuel'!E8*1.18</f>
        <v>-991200</v>
      </c>
      <c r="F8" s="10">
        <f>'1-Régime mensuel'!F8*1.18</f>
        <v>-991200</v>
      </c>
      <c r="G8" s="10">
        <f>'1-Régime mensuel'!G8*1.18</f>
        <v>-991200</v>
      </c>
      <c r="H8" s="10">
        <f>'1-Régime mensuel'!H8*1.18</f>
        <v>-991200</v>
      </c>
      <c r="I8" s="10">
        <f>'1-Régime mensuel'!I8*1.18</f>
        <v>-991200</v>
      </c>
      <c r="J8" s="10">
        <f>'1-Régime mensuel'!J8*1.18</f>
        <v>-991200</v>
      </c>
      <c r="K8" s="10">
        <f>'1-Régime mensuel'!K8*1.18</f>
        <v>-991200</v>
      </c>
      <c r="L8" s="10">
        <f>'1-Régime mensuel'!L8*1.18</f>
        <v>-991200</v>
      </c>
      <c r="M8" s="10">
        <f>'1-Régime mensuel'!M8*1.18</f>
        <v>-991200</v>
      </c>
      <c r="N8" s="10">
        <f>'1-Régime mensuel'!N8*1.18</f>
        <v>-991200</v>
      </c>
      <c r="P8" s="19">
        <v>1.18</v>
      </c>
    </row>
    <row r="9" spans="1:16" s="3" customFormat="1" ht="42.75">
      <c r="A9" s="3">
        <v>5</v>
      </c>
      <c r="B9" s="8" t="s">
        <v>6</v>
      </c>
      <c r="C9" s="8" t="s">
        <v>7</v>
      </c>
      <c r="D9" s="10">
        <f>'1-Régime mensuel'!D9*1.18</f>
        <v>1386826.8599999999</v>
      </c>
      <c r="E9" s="10">
        <f>'1-Régime mensuel'!E9*1.18</f>
        <v>1386826.8599999999</v>
      </c>
      <c r="F9" s="10">
        <f>'1-Régime mensuel'!F9*1.18</f>
        <v>1386826.8599999999</v>
      </c>
      <c r="G9" s="10">
        <f>'1-Régime mensuel'!G9*1.18</f>
        <v>1386826.8599999999</v>
      </c>
      <c r="H9" s="10">
        <f>'1-Régime mensuel'!H9*1.18</f>
        <v>1386826.8599999999</v>
      </c>
      <c r="I9" s="10">
        <f>'1-Régime mensuel'!I9*1.18</f>
        <v>1386826.8599999999</v>
      </c>
      <c r="J9" s="10">
        <f>'1-Régime mensuel'!J9*1.18</f>
        <v>1386826.8599999999</v>
      </c>
      <c r="K9" s="10">
        <f>'1-Régime mensuel'!K9*1.18</f>
        <v>1386826.8599999999</v>
      </c>
      <c r="L9" s="10">
        <f>'1-Régime mensuel'!L9*1.18</f>
        <v>1386826.8599999999</v>
      </c>
      <c r="M9" s="10">
        <f>'1-Régime mensuel'!M9*1.18</f>
        <v>1386826.8599999999</v>
      </c>
      <c r="N9" s="10">
        <f>'1-Régime mensuel'!N9*1.18</f>
        <v>1386826.8599999999</v>
      </c>
      <c r="P9" s="19">
        <v>1.18</v>
      </c>
    </row>
    <row r="10" spans="1:16" s="3" customFormat="1" ht="42.75">
      <c r="A10" s="3">
        <v>6</v>
      </c>
      <c r="B10" s="8" t="s">
        <v>8</v>
      </c>
      <c r="C10" s="8" t="s">
        <v>14</v>
      </c>
      <c r="D10" s="10">
        <f>'1-Régime mensuel'!D10*1.09</f>
        <v>384770</v>
      </c>
      <c r="E10" s="10">
        <f>'1-Régime mensuel'!E10*1.09</f>
        <v>384770</v>
      </c>
      <c r="F10" s="10">
        <f>'1-Régime mensuel'!F10*1.09</f>
        <v>384770</v>
      </c>
      <c r="G10" s="10">
        <f>'1-Régime mensuel'!G10*1.09</f>
        <v>384770</v>
      </c>
      <c r="H10" s="10">
        <f>'1-Régime mensuel'!H10*1.09</f>
        <v>384770</v>
      </c>
      <c r="I10" s="10">
        <f>'1-Régime mensuel'!I10*1.09</f>
        <v>384770</v>
      </c>
      <c r="J10" s="10">
        <f>'1-Régime mensuel'!J10*1.09</f>
        <v>384770</v>
      </c>
      <c r="K10" s="10">
        <f>'1-Régime mensuel'!K10*1.09</f>
        <v>384770</v>
      </c>
      <c r="L10" s="10">
        <f>'1-Régime mensuel'!L10*1.09</f>
        <v>384770</v>
      </c>
      <c r="M10" s="10">
        <f>'1-Régime mensuel'!M10*1.09</f>
        <v>384770</v>
      </c>
      <c r="N10" s="10">
        <f>'1-Régime mensuel'!N10*1.09</f>
        <v>384770</v>
      </c>
      <c r="P10" s="19">
        <v>1.09</v>
      </c>
    </row>
    <row r="11" spans="1:16" s="3" customFormat="1" ht="42.75">
      <c r="A11" s="3">
        <v>7</v>
      </c>
      <c r="B11" s="8" t="s">
        <v>9</v>
      </c>
      <c r="C11" s="8" t="s">
        <v>16</v>
      </c>
      <c r="D11" s="10">
        <f>'1-Régime mensuel'!D11*1.09</f>
        <v>-728120</v>
      </c>
      <c r="E11" s="10">
        <f>'1-Régime mensuel'!E11*1.09</f>
        <v>-728120</v>
      </c>
      <c r="F11" s="10">
        <f>'1-Régime mensuel'!F11*1.09</f>
        <v>-728120</v>
      </c>
      <c r="G11" s="10">
        <f>'1-Régime mensuel'!G11*1.09</f>
        <v>-728120</v>
      </c>
      <c r="H11" s="10">
        <f>'1-Régime mensuel'!H11*1.09</f>
        <v>-728120</v>
      </c>
      <c r="I11" s="10">
        <f>'1-Régime mensuel'!I11*1.09</f>
        <v>-728120</v>
      </c>
      <c r="J11" s="10">
        <f>'1-Régime mensuel'!J11*1.09</f>
        <v>-728120</v>
      </c>
      <c r="K11" s="10">
        <f>'1-Régime mensuel'!K11*1.09</f>
        <v>-728120</v>
      </c>
      <c r="L11" s="10">
        <f>'1-Régime mensuel'!L11*1.09</f>
        <v>-728120</v>
      </c>
      <c r="M11" s="10">
        <f>'1-Régime mensuel'!M11*1.09</f>
        <v>-728120</v>
      </c>
      <c r="N11" s="10">
        <f>'1-Régime mensuel'!N11*1.09</f>
        <v>-728120</v>
      </c>
      <c r="P11" s="19">
        <v>1.09</v>
      </c>
    </row>
    <row r="12" spans="1:16" s="3" customFormat="1" ht="28.5">
      <c r="A12" s="3">
        <v>8</v>
      </c>
      <c r="B12" s="8" t="s">
        <v>10</v>
      </c>
      <c r="C12" s="8" t="s">
        <v>11</v>
      </c>
      <c r="D12" s="10">
        <v>-3000000</v>
      </c>
      <c r="E12" s="10">
        <v>-3000000</v>
      </c>
      <c r="F12" s="10">
        <v>-3000000</v>
      </c>
      <c r="G12" s="10">
        <v>-3000000</v>
      </c>
      <c r="H12" s="10">
        <v>-3000000</v>
      </c>
      <c r="I12" s="10">
        <v>-3000000</v>
      </c>
      <c r="J12" s="10">
        <v>-3000000</v>
      </c>
      <c r="K12" s="10">
        <v>-3000000</v>
      </c>
      <c r="L12" s="10">
        <v>-3000000</v>
      </c>
      <c r="M12" s="10">
        <v>-3000000</v>
      </c>
      <c r="N12" s="10">
        <v>-3000000</v>
      </c>
      <c r="P12" s="14" t="s">
        <v>27</v>
      </c>
    </row>
    <row r="13" spans="1:16" s="3" customFormat="1" ht="28.5">
      <c r="A13" s="3">
        <v>9</v>
      </c>
      <c r="B13" s="8" t="s">
        <v>17</v>
      </c>
      <c r="C13" s="8"/>
      <c r="D13" s="10">
        <v>-3000000</v>
      </c>
      <c r="E13" s="10">
        <v>-3000000</v>
      </c>
      <c r="F13" s="10">
        <v>-3000000</v>
      </c>
      <c r="G13" s="10">
        <v>-3000000</v>
      </c>
      <c r="H13" s="10">
        <v>-3000000</v>
      </c>
      <c r="I13" s="10">
        <v>-3000000</v>
      </c>
      <c r="J13" s="10">
        <v>-3000000</v>
      </c>
      <c r="K13" s="10">
        <v>-3000000</v>
      </c>
      <c r="L13" s="10">
        <v>-3000000</v>
      </c>
      <c r="M13" s="10">
        <v>-3000000</v>
      </c>
      <c r="N13" s="10">
        <v>-3000000</v>
      </c>
      <c r="P13" s="14" t="s">
        <v>27</v>
      </c>
    </row>
    <row r="14" spans="1:16" s="3" customFormat="1" ht="42.75">
      <c r="A14" s="3">
        <v>10</v>
      </c>
      <c r="B14" s="8" t="s">
        <v>13</v>
      </c>
      <c r="C14" s="8" t="s">
        <v>12</v>
      </c>
      <c r="D14" s="10">
        <v>75000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P14" s="14" t="s">
        <v>27</v>
      </c>
    </row>
    <row r="15" spans="2:16" s="3" customFormat="1" ht="28.5" customHeight="1">
      <c r="B15" s="11" t="s">
        <v>21</v>
      </c>
      <c r="C15" s="11"/>
      <c r="D15" s="12">
        <f>SUM(D5:D14)</f>
        <v>-15066174.300239231</v>
      </c>
      <c r="E15" s="12">
        <f aca="true" t="shared" si="0" ref="E15:N15">SUM(E5:E14)</f>
        <v>-24047914.95580805</v>
      </c>
      <c r="F15" s="12">
        <f t="shared" si="0"/>
        <v>-32977107.501953732</v>
      </c>
      <c r="G15" s="12">
        <f t="shared" si="0"/>
        <v>-41929088.717035055</v>
      </c>
      <c r="H15" s="12">
        <f t="shared" si="0"/>
        <v>-50904200.43108605</v>
      </c>
      <c r="I15" s="12">
        <f t="shared" si="0"/>
        <v>-56795933.39202497</v>
      </c>
      <c r="J15" s="12">
        <f t="shared" si="0"/>
        <v>-62711495.97126476</v>
      </c>
      <c r="K15" s="12">
        <f t="shared" si="0"/>
        <v>-68651245.61308017</v>
      </c>
      <c r="L15" s="12">
        <f t="shared" si="0"/>
        <v>-74615545.12340976</v>
      </c>
      <c r="M15" s="12">
        <f t="shared" si="0"/>
        <v>-80604762.75028117</v>
      </c>
      <c r="N15" s="12">
        <f t="shared" si="0"/>
        <v>-86619272.26544246</v>
      </c>
      <c r="P15" s="14"/>
    </row>
    <row r="16" spans="2:3" s="3" customFormat="1" ht="14.25">
      <c r="B16" s="4"/>
      <c r="C16" s="4"/>
    </row>
    <row r="17" spans="2:3" s="3" customFormat="1" ht="14.25">
      <c r="B17" s="4"/>
      <c r="C17" s="4"/>
    </row>
    <row r="18" spans="2:3" s="3" customFormat="1" ht="14.25">
      <c r="B18" s="4"/>
      <c r="C18" s="4"/>
    </row>
    <row r="19" spans="2:3" s="3" customFormat="1" ht="14.25">
      <c r="B19" s="4"/>
      <c r="C19" s="4"/>
    </row>
    <row r="20" spans="2:3" s="3" customFormat="1" ht="14.25">
      <c r="B20" s="4"/>
      <c r="C20" s="4"/>
    </row>
    <row r="21" spans="2:3" s="3" customFormat="1" ht="14.25">
      <c r="B21" s="4"/>
      <c r="C21" s="4"/>
    </row>
    <row r="22" spans="2:3" s="3" customFormat="1" ht="14.25">
      <c r="B22" s="4"/>
      <c r="C22" s="4"/>
    </row>
    <row r="23" spans="2:3" s="3" customFormat="1" ht="14.25">
      <c r="B23" s="4"/>
      <c r="C23" s="4"/>
    </row>
    <row r="24" spans="2:3" s="3" customFormat="1" ht="14.25">
      <c r="B24" s="4"/>
      <c r="C24" s="4"/>
    </row>
    <row r="25" spans="2:3" s="3" customFormat="1" ht="14.25">
      <c r="B25" s="4"/>
      <c r="C25" s="4"/>
    </row>
    <row r="26" spans="2:3" s="3" customFormat="1" ht="14.25">
      <c r="B26" s="4"/>
      <c r="C26" s="4"/>
    </row>
    <row r="27" spans="2:3" s="3" customFormat="1" ht="14.25">
      <c r="B27" s="4"/>
      <c r="C27" s="4"/>
    </row>
    <row r="28" spans="2:3" s="3" customFormat="1" ht="14.25">
      <c r="B28" s="4"/>
      <c r="C28" s="4"/>
    </row>
    <row r="29" spans="2:3" s="3" customFormat="1" ht="14.25">
      <c r="B29" s="4"/>
      <c r="C29" s="4"/>
    </row>
    <row r="30" spans="2:3" s="3" customFormat="1" ht="14.25">
      <c r="B30" s="4"/>
      <c r="C30" s="4"/>
    </row>
    <row r="31" spans="2:3" s="3" customFormat="1" ht="14.25">
      <c r="B31" s="4"/>
      <c r="C31" s="4"/>
    </row>
    <row r="32" spans="2:3" s="3" customFormat="1" ht="14.25">
      <c r="B32" s="4"/>
      <c r="C32" s="4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20.28125" style="0" bestFit="1" customWidth="1"/>
    <col min="3" max="3" width="22.00390625" style="0" customWidth="1"/>
    <col min="4" max="4" width="21.00390625" style="0" customWidth="1"/>
    <col min="5" max="5" width="16.57421875" style="0" customWidth="1"/>
    <col min="6" max="6" width="21.421875" style="0" customWidth="1"/>
    <col min="7" max="7" width="16.7109375" style="0" bestFit="1" customWidth="1"/>
  </cols>
  <sheetData>
    <row r="2" spans="2:6" ht="14.25">
      <c r="B2" s="15" t="s">
        <v>32</v>
      </c>
      <c r="C2" s="16" t="s">
        <v>29</v>
      </c>
      <c r="D2" s="16" t="s">
        <v>28</v>
      </c>
      <c r="E2" s="16" t="s">
        <v>21</v>
      </c>
      <c r="F2" s="16" t="s">
        <v>30</v>
      </c>
    </row>
    <row r="3" spans="2:6" ht="14.25">
      <c r="B3" s="16" t="s">
        <v>22</v>
      </c>
      <c r="C3" s="16">
        <v>511317865.87</v>
      </c>
      <c r="D3" s="16">
        <v>91958610.01</v>
      </c>
      <c r="E3" s="16">
        <f>SUM(C3:D3)</f>
        <v>603276475.88</v>
      </c>
      <c r="F3" s="17">
        <f>E3/C3</f>
        <v>1.1798462681399442</v>
      </c>
    </row>
    <row r="4" spans="2:6" ht="14.25">
      <c r="B4" s="16" t="s">
        <v>24</v>
      </c>
      <c r="C4" s="16">
        <v>174566217.09</v>
      </c>
      <c r="D4" s="16">
        <v>31419099.27</v>
      </c>
      <c r="E4" s="16">
        <f>SUM(C4:D4)</f>
        <v>205985316.36</v>
      </c>
      <c r="F4" s="17">
        <f>E4/C4</f>
        <v>1.1799838467817714</v>
      </c>
    </row>
    <row r="5" spans="2:6" ht="14.25">
      <c r="B5" s="18" t="s">
        <v>23</v>
      </c>
      <c r="C5" s="16">
        <v>55848153.35</v>
      </c>
      <c r="D5" s="16">
        <v>8329958.62</v>
      </c>
      <c r="E5" s="16">
        <f>SUM(C5:D5)</f>
        <v>64178111.97</v>
      </c>
      <c r="F5" s="17">
        <f>E5/C5</f>
        <v>1.1491536983827595</v>
      </c>
    </row>
    <row r="6" spans="2:6" ht="14.25">
      <c r="B6" s="18" t="s">
        <v>31</v>
      </c>
      <c r="C6" s="16">
        <v>6291135.27</v>
      </c>
      <c r="D6" s="16">
        <v>570806.27</v>
      </c>
      <c r="E6" s="16">
        <f>SUM(C6:D6)</f>
        <v>6861941.539999999</v>
      </c>
      <c r="F6" s="17">
        <f>E6/C6</f>
        <v>1.0907318386113798</v>
      </c>
    </row>
    <row r="7" spans="2:6" ht="14.25">
      <c r="B7" s="18" t="s">
        <v>25</v>
      </c>
      <c r="C7" s="16">
        <v>27513926.1</v>
      </c>
      <c r="D7" s="16">
        <v>4992493.49</v>
      </c>
      <c r="E7" s="16">
        <f>SUM(C7:D7)</f>
        <v>32506419.590000004</v>
      </c>
      <c r="F7" s="17">
        <f>E7/C7</f>
        <v>1.1814533291924485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Nationale des Prestations Familiales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Vallado David</dc:creator>
  <cp:keywords/>
  <dc:description/>
  <cp:lastModifiedBy>Diane Steichen</cp:lastModifiedBy>
  <cp:lastPrinted>2015-05-22T10:43:03Z</cp:lastPrinted>
  <dcterms:created xsi:type="dcterms:W3CDTF">2015-04-29T08:53:24Z</dcterms:created>
  <dcterms:modified xsi:type="dcterms:W3CDTF">2015-06-15T12:51:53Z</dcterms:modified>
  <cp:category/>
  <cp:version/>
  <cp:contentType/>
  <cp:contentStatus/>
</cp:coreProperties>
</file>