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CG\private\Gouvernement 2013-2018\Projets de règlement\INL Annexes Mersch et Belval\"/>
    </mc:Choice>
  </mc:AlternateContent>
  <bookViews>
    <workbookView xWindow="0" yWindow="0" windowWidth="2514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H57" i="1"/>
  <c r="H55" i="1"/>
  <c r="H56" i="1" s="1"/>
  <c r="F45" i="1"/>
  <c r="F37" i="1"/>
  <c r="F17" i="1"/>
  <c r="F11" i="1"/>
  <c r="H60" i="1" l="1"/>
  <c r="F63" i="1" s="1"/>
  <c r="F20" i="1"/>
</calcChain>
</file>

<file path=xl/sharedStrings.xml><?xml version="1.0" encoding="utf-8"?>
<sst xmlns="http://schemas.openxmlformats.org/spreadsheetml/2006/main" count="52" uniqueCount="43">
  <si>
    <t>Fiche financière - Annexe Mersch</t>
  </si>
  <si>
    <t>Bâtiment:</t>
  </si>
  <si>
    <t>Nettoyage</t>
  </si>
  <si>
    <t>Electricité</t>
  </si>
  <si>
    <t>Taxes communales</t>
  </si>
  <si>
    <t>Loyer</t>
  </si>
  <si>
    <t>Equipement</t>
  </si>
  <si>
    <t>Photocopieur</t>
  </si>
  <si>
    <t>Centrale téléphonique</t>
  </si>
  <si>
    <t>Article et matériel de bureau</t>
  </si>
  <si>
    <t>Eau/Gaz</t>
  </si>
  <si>
    <t>Bureau administratif</t>
  </si>
  <si>
    <t>Mobilier</t>
  </si>
  <si>
    <t>Salle de classe</t>
  </si>
  <si>
    <t>5 x TBI</t>
  </si>
  <si>
    <t>Fiche financière - Annexe Belval</t>
  </si>
  <si>
    <t>Bâtiment</t>
  </si>
  <si>
    <t>Personnel:</t>
  </si>
  <si>
    <t>Eau/Gaz/taxes communales</t>
  </si>
  <si>
    <t>1 admin A1</t>
  </si>
  <si>
    <t>1 admin B1</t>
  </si>
  <si>
    <t>Surveillance</t>
  </si>
  <si>
    <t>Sous-total:</t>
  </si>
  <si>
    <t>TOTAL:</t>
  </si>
  <si>
    <t>Fonction</t>
  </si>
  <si>
    <t>Charges sociales patronales</t>
  </si>
  <si>
    <t>E7</t>
  </si>
  <si>
    <t>10 professeurs A1</t>
  </si>
  <si>
    <t>4e échelon
(pts ind.)</t>
  </si>
  <si>
    <t>Grade de début 
de carrière</t>
  </si>
  <si>
    <t>10*340</t>
  </si>
  <si>
    <t>Total des pts indiciaires:</t>
  </si>
  <si>
    <t xml:space="preserve">Rémunération de base: </t>
  </si>
  <si>
    <t>Allocation de fin d'année</t>
  </si>
  <si>
    <t xml:space="preserve">Allocation de famille </t>
  </si>
  <si>
    <t>Allocation de repas</t>
  </si>
  <si>
    <t>3943*17,9181350</t>
  </si>
  <si>
    <t>(27*12)*18,9228970</t>
  </si>
  <si>
    <t>(12*110€)*12</t>
  </si>
  <si>
    <t>(3943 *18,9228970)*12</t>
  </si>
  <si>
    <t xml:space="preserve">Total: </t>
  </si>
  <si>
    <t>Hardware</t>
  </si>
  <si>
    <t>à déterminer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</si>
</sst>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1" fillId="0" borderId="0" xfId="0" applyNumberFormat="1" applyFont="1"/>
    <xf numFmtId="0" fontId="3" fillId="0" borderId="0" xfId="0" applyFont="1" applyBorder="1"/>
    <xf numFmtId="0" fontId="4" fillId="0" borderId="0" xfId="0" applyFont="1"/>
    <xf numFmtId="0" fontId="0" fillId="0" borderId="0" xfId="0" applyAlignment="1">
      <alignment horizontal="center" vertical="center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" xfId="0" applyNumberFormat="1" applyBorder="1"/>
    <xf numFmtId="164" fontId="0" fillId="0" borderId="0" xfId="0" applyNumberFormat="1"/>
    <xf numFmtId="164" fontId="3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3"/>
  <sheetViews>
    <sheetView tabSelected="1" topLeftCell="A31" workbookViewId="0">
      <selection activeCell="F41" sqref="F41"/>
    </sheetView>
  </sheetViews>
  <sheetFormatPr defaultRowHeight="15" x14ac:dyDescent="0.25"/>
  <cols>
    <col min="4" max="4" width="15" customWidth="1"/>
    <col min="6" max="6" width="11.42578125" bestFit="1" customWidth="1"/>
    <col min="7" max="7" width="9" customWidth="1"/>
    <col min="8" max="8" width="12.85546875" bestFit="1" customWidth="1"/>
  </cols>
  <sheetData>
    <row r="3" spans="2:6" ht="18.75" x14ac:dyDescent="0.3">
      <c r="B3" s="2" t="s">
        <v>0</v>
      </c>
    </row>
    <row r="5" spans="2:6" x14ac:dyDescent="0.25">
      <c r="B5" s="1" t="s">
        <v>1</v>
      </c>
    </row>
    <row r="6" spans="2:6" x14ac:dyDescent="0.25">
      <c r="B6" t="s">
        <v>2</v>
      </c>
      <c r="F6" s="22">
        <v>13000</v>
      </c>
    </row>
    <row r="7" spans="2:6" x14ac:dyDescent="0.25">
      <c r="B7" t="s">
        <v>18</v>
      </c>
      <c r="F7" s="22">
        <v>7900</v>
      </c>
    </row>
    <row r="8" spans="2:6" x14ac:dyDescent="0.25">
      <c r="B8" t="s">
        <v>3</v>
      </c>
      <c r="F8" s="22">
        <v>2600</v>
      </c>
    </row>
    <row r="9" spans="2:6" x14ac:dyDescent="0.25">
      <c r="B9" t="s">
        <v>5</v>
      </c>
      <c r="F9" s="22">
        <v>25200</v>
      </c>
    </row>
    <row r="10" spans="2:6" x14ac:dyDescent="0.25">
      <c r="B10" t="s">
        <v>21</v>
      </c>
      <c r="F10" s="22">
        <v>16500</v>
      </c>
    </row>
    <row r="11" spans="2:6" x14ac:dyDescent="0.25">
      <c r="D11" s="7" t="s">
        <v>22</v>
      </c>
      <c r="E11" s="7"/>
      <c r="F11" s="23">
        <f>SUM(F6:F10)</f>
        <v>65200</v>
      </c>
    </row>
    <row r="12" spans="2:6" x14ac:dyDescent="0.25">
      <c r="F12" s="22"/>
    </row>
    <row r="13" spans="2:6" x14ac:dyDescent="0.25">
      <c r="B13" s="1" t="s">
        <v>6</v>
      </c>
      <c r="F13" s="22"/>
    </row>
    <row r="14" spans="2:6" x14ac:dyDescent="0.25">
      <c r="B14" t="s">
        <v>7</v>
      </c>
      <c r="F14" s="22">
        <v>8756</v>
      </c>
    </row>
    <row r="15" spans="2:6" x14ac:dyDescent="0.25">
      <c r="B15" t="s">
        <v>8</v>
      </c>
      <c r="F15" s="22">
        <v>2300</v>
      </c>
    </row>
    <row r="16" spans="2:6" x14ac:dyDescent="0.25">
      <c r="B16" t="s">
        <v>9</v>
      </c>
      <c r="F16" s="22">
        <v>3500</v>
      </c>
    </row>
    <row r="17" spans="1:6" x14ac:dyDescent="0.25">
      <c r="D17" s="7" t="s">
        <v>22</v>
      </c>
      <c r="E17" s="7"/>
      <c r="F17" s="23">
        <f>SUM(F14:F16)</f>
        <v>14556</v>
      </c>
    </row>
    <row r="18" spans="1:6" x14ac:dyDescent="0.25">
      <c r="F18" s="22"/>
    </row>
    <row r="19" spans="1:6" x14ac:dyDescent="0.25">
      <c r="F19" s="22"/>
    </row>
    <row r="20" spans="1:6" x14ac:dyDescent="0.25">
      <c r="D20" s="1" t="s">
        <v>23</v>
      </c>
      <c r="E20" s="1"/>
      <c r="F20" s="24">
        <f>F11+F17</f>
        <v>79756</v>
      </c>
    </row>
    <row r="26" spans="1:6" ht="18.75" x14ac:dyDescent="0.3">
      <c r="B26" s="2" t="s">
        <v>15</v>
      </c>
    </row>
    <row r="29" spans="1:6" x14ac:dyDescent="0.25">
      <c r="B29" s="1" t="s">
        <v>6</v>
      </c>
    </row>
    <row r="30" spans="1:6" x14ac:dyDescent="0.25">
      <c r="A30" s="8" t="s">
        <v>11</v>
      </c>
      <c r="F30" s="3"/>
    </row>
    <row r="31" spans="1:6" x14ac:dyDescent="0.25">
      <c r="B31" t="s">
        <v>12</v>
      </c>
      <c r="F31" s="22">
        <v>8500</v>
      </c>
    </row>
    <row r="32" spans="1:6" x14ac:dyDescent="0.25">
      <c r="B32" t="s">
        <v>41</v>
      </c>
      <c r="F32" s="22">
        <v>2000</v>
      </c>
    </row>
    <row r="33" spans="1:6" x14ac:dyDescent="0.25">
      <c r="B33" t="s">
        <v>7</v>
      </c>
      <c r="F33" s="22">
        <v>8756</v>
      </c>
    </row>
    <row r="34" spans="1:6" x14ac:dyDescent="0.25">
      <c r="F34" s="3"/>
    </row>
    <row r="35" spans="1:6" x14ac:dyDescent="0.25">
      <c r="A35" s="8" t="s">
        <v>13</v>
      </c>
      <c r="F35" s="3"/>
    </row>
    <row r="36" spans="1:6" x14ac:dyDescent="0.25">
      <c r="B36" t="s">
        <v>14</v>
      </c>
      <c r="F36" s="22">
        <v>26700</v>
      </c>
    </row>
    <row r="37" spans="1:6" x14ac:dyDescent="0.25">
      <c r="D37" s="7" t="s">
        <v>22</v>
      </c>
      <c r="F37" s="22">
        <f>SUM(F31:F36)</f>
        <v>45956</v>
      </c>
    </row>
    <row r="39" spans="1:6" x14ac:dyDescent="0.25">
      <c r="B39" s="1" t="s">
        <v>16</v>
      </c>
      <c r="F39" t="s">
        <v>42</v>
      </c>
    </row>
    <row r="40" spans="1:6" x14ac:dyDescent="0.25">
      <c r="B40" t="s">
        <v>2</v>
      </c>
      <c r="F40" s="22"/>
    </row>
    <row r="41" spans="1:6" x14ac:dyDescent="0.25">
      <c r="B41" t="s">
        <v>10</v>
      </c>
      <c r="F41" s="22"/>
    </row>
    <row r="42" spans="1:6" x14ac:dyDescent="0.25">
      <c r="B42" t="s">
        <v>3</v>
      </c>
      <c r="F42" s="22"/>
    </row>
    <row r="43" spans="1:6" x14ac:dyDescent="0.25">
      <c r="B43" t="s">
        <v>4</v>
      </c>
      <c r="F43" s="22"/>
    </row>
    <row r="44" spans="1:6" x14ac:dyDescent="0.25">
      <c r="B44" t="s">
        <v>5</v>
      </c>
      <c r="F44" s="22"/>
    </row>
    <row r="45" spans="1:6" x14ac:dyDescent="0.25">
      <c r="D45" s="7" t="s">
        <v>22</v>
      </c>
      <c r="F45" s="22">
        <f>SUM(F39:F44)</f>
        <v>0</v>
      </c>
    </row>
    <row r="47" spans="1:6" x14ac:dyDescent="0.25">
      <c r="B47" s="1" t="s">
        <v>17</v>
      </c>
    </row>
    <row r="48" spans="1:6" x14ac:dyDescent="0.25">
      <c r="B48" s="1"/>
    </row>
    <row r="49" spans="2:8" ht="30" x14ac:dyDescent="0.25">
      <c r="B49" s="11" t="s">
        <v>24</v>
      </c>
      <c r="C49" s="9"/>
      <c r="D49" s="12" t="s">
        <v>29</v>
      </c>
      <c r="E49" s="25" t="s">
        <v>28</v>
      </c>
      <c r="F49" s="26"/>
      <c r="G49" s="26"/>
    </row>
    <row r="50" spans="2:8" x14ac:dyDescent="0.25">
      <c r="B50" s="13" t="s">
        <v>27</v>
      </c>
      <c r="C50" s="14"/>
      <c r="D50" s="19" t="s">
        <v>26</v>
      </c>
      <c r="E50" s="13"/>
      <c r="F50" s="17" t="s">
        <v>30</v>
      </c>
      <c r="G50" s="20"/>
    </row>
    <row r="51" spans="2:8" x14ac:dyDescent="0.25">
      <c r="B51" s="15" t="s">
        <v>20</v>
      </c>
      <c r="C51" s="16"/>
      <c r="D51" s="15">
        <v>7</v>
      </c>
      <c r="E51" s="15"/>
      <c r="F51" s="16">
        <v>203</v>
      </c>
      <c r="G51" s="18"/>
    </row>
    <row r="52" spans="2:8" ht="15.75" thickBot="1" x14ac:dyDescent="0.3">
      <c r="B52" s="15" t="s">
        <v>19</v>
      </c>
      <c r="C52" s="16"/>
      <c r="D52" s="15">
        <v>12</v>
      </c>
      <c r="E52" s="15"/>
      <c r="F52" s="16">
        <v>340</v>
      </c>
      <c r="G52" s="18"/>
    </row>
    <row r="53" spans="2:8" ht="15.75" thickBot="1" x14ac:dyDescent="0.3">
      <c r="B53" s="4" t="s">
        <v>31</v>
      </c>
      <c r="C53" s="5"/>
      <c r="D53" s="5"/>
      <c r="E53" s="5"/>
      <c r="F53" s="21">
        <v>3943</v>
      </c>
    </row>
    <row r="55" spans="2:8" x14ac:dyDescent="0.25">
      <c r="B55" t="s">
        <v>32</v>
      </c>
      <c r="E55" t="s">
        <v>39</v>
      </c>
      <c r="H55" s="22">
        <f>(3943 *18.922897)*12</f>
        <v>895355.79445199994</v>
      </c>
    </row>
    <row r="56" spans="2:8" x14ac:dyDescent="0.25">
      <c r="B56" t="s">
        <v>25</v>
      </c>
      <c r="E56" s="10">
        <v>0.1191</v>
      </c>
      <c r="H56" s="22">
        <f>H55*11.91%</f>
        <v>106636.8751192332</v>
      </c>
    </row>
    <row r="57" spans="2:8" x14ac:dyDescent="0.25">
      <c r="B57" t="s">
        <v>35</v>
      </c>
      <c r="E57" t="s">
        <v>38</v>
      </c>
      <c r="H57" s="22">
        <f>(12*110)*12</f>
        <v>15840</v>
      </c>
    </row>
    <row r="58" spans="2:8" x14ac:dyDescent="0.25">
      <c r="B58" t="s">
        <v>33</v>
      </c>
      <c r="E58" t="s">
        <v>36</v>
      </c>
      <c r="H58" s="22">
        <f>3943*17.918135</f>
        <v>70651.206305</v>
      </c>
    </row>
    <row r="59" spans="2:8" x14ac:dyDescent="0.25">
      <c r="B59" t="s">
        <v>34</v>
      </c>
      <c r="E59" t="s">
        <v>37</v>
      </c>
      <c r="H59" s="22">
        <f>(27*12)*18.922897</f>
        <v>6131.0186279999998</v>
      </c>
    </row>
    <row r="60" spans="2:8" x14ac:dyDescent="0.25">
      <c r="D60" s="7" t="s">
        <v>22</v>
      </c>
      <c r="H60" s="22">
        <f>SUM(H55:H59)</f>
        <v>1094614.894504233</v>
      </c>
    </row>
    <row r="63" spans="2:8" x14ac:dyDescent="0.25">
      <c r="D63" s="1" t="s">
        <v>40</v>
      </c>
      <c r="F63" s="6">
        <f>F37+F45+H60</f>
        <v>1140570.894504233</v>
      </c>
    </row>
  </sheetData>
  <mergeCells count="1">
    <mergeCell ref="E49:G49"/>
  </mergeCells>
  <pageMargins left="0.7" right="0.7" top="0.75" bottom="0.75" header="0.3" footer="0.3"/>
  <pageSetup paperSize="9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Joëlle Hentges</dc:creator>
  <cp:lastModifiedBy>Franziska RIEDER</cp:lastModifiedBy>
  <cp:lastPrinted>2017-05-08T08:58:25Z</cp:lastPrinted>
  <dcterms:created xsi:type="dcterms:W3CDTF">2017-05-08T06:44:24Z</dcterms:created>
  <dcterms:modified xsi:type="dcterms:W3CDTF">2017-06-22T06:42:58Z</dcterms:modified>
</cp:coreProperties>
</file>